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Vendas_class_amb_2011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<sst xmlns="http://schemas.openxmlformats.org/spreadsheetml/2006/main" count="59" uniqueCount="52">
  <si>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Vendas de Agrotóxicos e Afins por Classe de Periculosidade Ambiental  - 2011</t>
  </si>
  <si>
    <t>Unidade de medida: toneladas de ingrediente ativo (IA)</t>
  </si>
  <si>
    <t>Região/
UF</t>
  </si>
  <si>
    <t>CLASSE I</t>
  </si>
  <si>
    <t>CLASSE II</t>
  </si>
  <si>
    <t>CLASSE III</t>
  </si>
  <si>
    <t>CLASSE IV</t>
  </si>
  <si>
    <t>TOTAIS</t>
  </si>
  <si>
    <t>Qtde
(ton. IA)</t>
  </si>
  <si>
    <t>Part.
(%)</t>
  </si>
  <si>
    <t>Qtde 
(ton. IA)</t>
  </si>
  <si>
    <t>NORTE</t>
  </si>
  <si>
    <t>RO</t>
  </si>
  <si>
    <t>AC</t>
  </si>
  <si>
    <t>AM</t>
  </si>
  <si>
    <t>RR</t>
  </si>
  <si>
    <t>PA</t>
  </si>
  <si>
    <t>AP</t>
  </si>
  <si>
    <t>TO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</si>
  <si>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</si>
  <si>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</si>
  <si>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</si>
  <si>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</si>
  <si>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</si>
  <si>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</si>
  <si>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</si>
  <si>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</si>
  <si>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</si>
  <si>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</si>
  <si>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SUDESTE</t>
  </si>
  <si>
    <t>MG</t>
  </si>
  <si>
    <t>ES</t>
  </si>
  <si>
    <t>RJ</t>
  </si>
  <si>
    <t>SP</t>
  </si>
  <si>
    <t>SUL</t>
  </si>
  <si>
    <t>PR</t>
  </si>
  <si>
    <t>SC</t>
  </si>
  <si>
    <t>RS</t>
  </si>
  <si>
    <t>CENTRO 0ESTE</t>
  </si>
  <si>
    <t>MS</t>
  </si>
  <si>
    <t>MT</t>
  </si>
  <si>
    <t>GO</t>
  </si>
  <si>
    <t>DF2</t>
  </si>
  <si>
    <t>Vendas sem definição</t>
  </si>
  <si>
    <t>Vendas Totais</t>
  </si>
  <si>
    <t>Classe I – produto altamente perigoso ao meio ambiente 
Classe II – produto muito perigoso ao meio ambiente
Classe III – produto perigoso ao meio ambiente 
Classe IV – produto pouco perigoso ao meio ambiente</t>
  </si>
  <si>
    <r>
      <t>Fonte</t>
    </r>
    <r>
      <rPr>
        <sz val="8"/>
        <rFont val="Arial"/>
        <family val="2"/>
      </rPr>
      <t>: IBAMA / Consolidação de dados fornecidos pelas empresas registrantes de produtos técnicos, agrotóxicos e afins, conforme art. 41 do Decreto n° 4.074/2002.</t>
    </r>
  </si>
  <si>
    <r>
      <t>Qtde =</t>
    </r>
    <r>
      <rPr>
        <sz val="8"/>
        <rFont val="Arial"/>
        <family val="2"/>
      </rPr>
      <t xml:space="preserve"> Quantidade de ingrediente ativo segundo a classe de periculosidade ambiental dos produtos comercializados.</t>
    </r>
  </si>
  <si>
    <r>
      <t>Part. (%) =</t>
    </r>
    <r>
      <rPr>
        <sz val="8"/>
        <rFont val="Arial"/>
        <family val="2"/>
      </rPr>
      <t xml:space="preserve"> representatividade percentual da quantidade comercializada segundo a classe de periculosidade ambiental em relação ao total das vendas na Unidade Federativa.</t>
    </r>
  </si>
  <si>
    <r>
      <t>Vendas sem UF</t>
    </r>
    <r>
      <rPr>
        <sz val="8"/>
        <color indexed="8"/>
        <rFont val="Arial"/>
        <family val="2"/>
      </rPr>
      <t>: Sem a indicação das vendas por UF pelo motivo de algumas empresas titulares de registro disporem de contratos para comercialização de seus produtos por terceiros e não conhecerem com precisão a distribuição dessas vendas.</t>
    </r>
  </si>
  <si>
    <r>
      <t>Vendas com sinal negativo:</t>
    </r>
    <r>
      <rPr>
        <sz val="8"/>
        <rFont val="Arial"/>
        <family val="2"/>
      </rPr>
      <t xml:space="preserve"> representa que houve retorno à indústria/estoque.</t>
    </r>
  </si>
  <si>
    <t>Dados atualizados:  12/05/2017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</si>
</sst>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#,###.00"/>
    <numFmt numFmtId="167" formatCode="#,##0.00"/>
    <numFmt numFmtId="168" formatCode="#,##0.00;[RED]\-#,##0.00"/>
    <numFmt numFmtId="169" formatCode="0.00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9"/>
      <color indexed="9"/>
      <name val="Arial"/>
      <family val="2"/>
    </font>
    <font>
      <sz val="10"/>
      <color indexed="9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b/>
      <i/>
      <sz val="10"/>
      <color indexed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2" fillId="0" borderId="0" applyNumberFormat="0" applyFill="0" applyBorder="0" applyAlignment="0" applyProtection="0"/>
    <xf numFmtId="164" fontId="2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4" fillId="2" borderId="0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/>
    </xf>
    <xf numFmtId="164" fontId="5" fillId="2" borderId="0" xfId="0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6" fillId="2" borderId="1" xfId="0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Font="1" applyAlignment="1">
      <alignment/>
    </xf>
    <xf numFmtId="167" fontId="6" fillId="2" borderId="1" xfId="0" applyNumberFormat="1" applyFont="1" applyFill="1" applyBorder="1" applyAlignment="1" applyProtection="1">
      <alignment horizontal="center" wrapText="1"/>
      <protection locked="0"/>
    </xf>
    <xf numFmtId="165" fontId="6" fillId="2" borderId="1" xfId="0" applyNumberFormat="1" applyFont="1" applyFill="1" applyBorder="1" applyAlignment="1" applyProtection="1">
      <alignment horizontal="center" wrapText="1"/>
      <protection locked="0"/>
    </xf>
    <xf numFmtId="164" fontId="8" fillId="3" borderId="1" xfId="0" applyFont="1" applyFill="1" applyBorder="1" applyAlignment="1">
      <alignment horizontal="center"/>
    </xf>
    <xf numFmtId="167" fontId="8" fillId="3" borderId="1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4" fontId="9" fillId="3" borderId="1" xfId="22" applyNumberFormat="1" applyFont="1" applyFill="1" applyBorder="1" applyAlignment="1" applyProtection="1">
      <alignment horizontal="center"/>
      <protection/>
    </xf>
    <xf numFmtId="167" fontId="10" fillId="0" borderId="1" xfId="25" applyNumberFormat="1" applyFont="1" applyFill="1" applyBorder="1" applyAlignment="1" applyProtection="1">
      <alignment horizontal="center"/>
      <protection/>
    </xf>
    <xf numFmtId="167" fontId="10" fillId="0" borderId="1" xfId="0" applyNumberFormat="1" applyFont="1" applyFill="1" applyBorder="1" applyAlignment="1">
      <alignment horizontal="center"/>
    </xf>
    <xf numFmtId="168" fontId="11" fillId="0" borderId="1" xfId="23" applyNumberFormat="1" applyFont="1" applyFill="1" applyBorder="1" applyAlignment="1" applyProtection="1">
      <alignment horizontal="center"/>
      <protection/>
    </xf>
    <xf numFmtId="167" fontId="12" fillId="0" borderId="0" xfId="0" applyNumberFormat="1" applyFont="1" applyFill="1" applyBorder="1" applyAlignment="1">
      <alignment horizontal="center"/>
    </xf>
    <xf numFmtId="164" fontId="13" fillId="3" borderId="2" xfId="0" applyFont="1" applyFill="1" applyBorder="1" applyAlignment="1">
      <alignment horizontal="center" vertical="center"/>
    </xf>
    <xf numFmtId="167" fontId="8" fillId="3" borderId="1" xfId="25" applyNumberFormat="1" applyFont="1" applyFill="1" applyBorder="1" applyAlignment="1" applyProtection="1">
      <alignment horizontal="center"/>
      <protection/>
    </xf>
    <xf numFmtId="168" fontId="8" fillId="3" borderId="1" xfId="23" applyNumberFormat="1" applyFont="1" applyFill="1" applyBorder="1" applyAlignment="1" applyProtection="1">
      <alignment horizontal="center"/>
      <protection/>
    </xf>
    <xf numFmtId="164" fontId="6" fillId="2" borderId="1" xfId="0" applyFont="1" applyFill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7" fontId="16" fillId="0" borderId="0" xfId="0" applyNumberFormat="1" applyFont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Border="1" applyAlignment="1">
      <alignment horizontal="left" vertical="center" wrapText="1"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3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18" fillId="0" borderId="0" xfId="0" applyFont="1" applyBorder="1" applyAlignment="1">
      <alignment horizontal="left" vertical="center"/>
    </xf>
    <xf numFmtId="164" fontId="17" fillId="0" borderId="0" xfId="0" applyFont="1" applyFill="1" applyBorder="1" applyAlignment="1">
      <alignment horizontal="left" vertical="center"/>
    </xf>
    <xf numFmtId="164" fontId="17" fillId="0" borderId="0" xfId="0" applyFont="1" applyBorder="1" applyAlignment="1">
      <alignment horizontal="left" vertical="center"/>
    </xf>
    <xf numFmtId="167" fontId="9" fillId="0" borderId="0" xfId="0" applyNumberFormat="1" applyFont="1" applyFill="1" applyBorder="1" applyAlignment="1">
      <alignment horizontal="center"/>
    </xf>
    <xf numFmtId="167" fontId="15" fillId="0" borderId="0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9" fontId="15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8" fontId="19" fillId="0" borderId="0" xfId="25" applyNumberFormat="1" applyFont="1" applyFill="1" applyBorder="1" applyAlignment="1" applyProtection="1">
      <alignment horizontal="center"/>
      <protection/>
    </xf>
    <xf numFmtId="167" fontId="0" fillId="0" borderId="0" xfId="25" applyNumberFormat="1" applyFill="1" applyBorder="1" applyAlignment="1" applyProtection="1">
      <alignment horizontal="center"/>
      <protection/>
    </xf>
    <xf numFmtId="167" fontId="2" fillId="0" borderId="0" xfId="23" applyNumberFormat="1" applyFill="1" applyBorder="1" applyAlignment="1" applyProtection="1">
      <alignment horizontal="center"/>
      <protection/>
    </xf>
    <xf numFmtId="164" fontId="20" fillId="0" borderId="0" xfId="0" applyFont="1" applyBorder="1" applyAlignment="1">
      <alignment horizontal="left" vertical="center" wrapText="1"/>
    </xf>
    <xf numFmtId="164" fontId="18" fillId="0" borderId="0" xfId="0" applyFont="1" applyBorder="1" applyAlignment="1">
      <alignment horizontal="left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a tabela dinâmica" xfId="20"/>
    <cellStyle name="Canto da tabela dinâmica" xfId="21"/>
    <cellStyle name="Categoria da tabela dinâmica" xfId="22"/>
    <cellStyle name="Resultado da tabela dinâmica" xfId="23"/>
    <cellStyle name="Título da tabela dinâmica" xfId="24"/>
    <cellStyle name="Valor da tabela dinâmic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Z52"/>
  <sheetViews>
    <sheetView tabSelected="1" zoomScale="74" zoomScaleNormal="74" workbookViewId="0" topLeftCell="A31">
      <selection activeCell="O40" sqref="O40"/>
    </sheetView>
  </sheetViews>
  <sheetFormatPr defaultColWidth="12.57421875" defaultRowHeight="15"/>
  <cols>
    <col min="1" max="1" width="20.7109375" style="1" customWidth="1"/>
    <col min="2" max="2" width="11.57421875" style="1" customWidth="1"/>
    <col min="3" max="3" width="12.28125" style="2" customWidth="1"/>
    <col min="4" max="6" width="11.57421875" style="1" customWidth="1"/>
    <col min="7" max="7" width="11.57421875" style="3" customWidth="1"/>
    <col min="8" max="9" width="11.57421875" style="1" customWidth="1"/>
    <col min="10" max="10" width="14.00390625" style="1" customWidth="1"/>
    <col min="11" max="11" width="9.7109375" style="1" customWidth="1"/>
    <col min="12" max="12" width="1.8515625" style="1" customWidth="1"/>
    <col min="13" max="13" width="21.140625" style="4" customWidth="1"/>
    <col min="14" max="14" width="15.28125" style="5" customWidth="1"/>
    <col min="15" max="20" width="11.57421875" style="5" customWidth="1"/>
    <col min="21" max="21" width="11.421875" style="5" customWidth="1"/>
    <col min="22" max="22" width="25.421875" style="6" customWidth="1"/>
    <col min="23" max="16384" width="11.57421875" style="1" customWidth="1"/>
  </cols>
  <sheetData>
    <row r="1" spans="1:23" ht="12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/>
      <c r="N1"/>
      <c r="O1"/>
      <c r="P1"/>
      <c r="Q1"/>
      <c r="R1"/>
      <c r="S1"/>
      <c r="T1"/>
      <c r="U1"/>
      <c r="V1"/>
      <c r="W1"/>
    </row>
    <row r="2" spans="1:23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/>
      <c r="N2"/>
      <c r="O2"/>
      <c r="P2"/>
      <c r="Q2"/>
      <c r="R2"/>
      <c r="S2"/>
      <c r="T2"/>
      <c r="U2"/>
      <c r="V2"/>
      <c r="W2"/>
    </row>
    <row r="3" spans="1:23" ht="12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8"/>
      <c r="M3"/>
      <c r="N3"/>
      <c r="O3"/>
      <c r="P3"/>
      <c r="Q3"/>
      <c r="R3"/>
      <c r="S3"/>
      <c r="T3"/>
      <c r="U3"/>
      <c r="V3"/>
      <c r="W3"/>
    </row>
    <row r="4" spans="1:23" s="13" customFormat="1" ht="12.75" customHeight="1">
      <c r="A4" s="10" t="s">
        <v>2</v>
      </c>
      <c r="B4" s="11" t="s">
        <v>3</v>
      </c>
      <c r="C4" s="11"/>
      <c r="D4" s="11" t="s">
        <v>4</v>
      </c>
      <c r="E4" s="11"/>
      <c r="F4" s="11" t="s">
        <v>5</v>
      </c>
      <c r="G4" s="11"/>
      <c r="H4" s="11" t="s">
        <v>6</v>
      </c>
      <c r="I4" s="11"/>
      <c r="J4" s="11" t="s">
        <v>7</v>
      </c>
      <c r="K4" s="11"/>
      <c r="L4" s="12"/>
      <c r="M4"/>
      <c r="N4"/>
      <c r="O4"/>
      <c r="P4"/>
      <c r="Q4"/>
      <c r="R4"/>
      <c r="S4"/>
      <c r="T4"/>
      <c r="U4"/>
      <c r="V4"/>
      <c r="W4"/>
    </row>
    <row r="5" spans="1:23" s="13" customFormat="1" ht="24">
      <c r="A5" s="10"/>
      <c r="B5" s="14" t="s">
        <v>8</v>
      </c>
      <c r="C5" s="15" t="s">
        <v>9</v>
      </c>
      <c r="D5" s="14" t="s">
        <v>8</v>
      </c>
      <c r="E5" s="15" t="s">
        <v>9</v>
      </c>
      <c r="F5" s="14" t="s">
        <v>8</v>
      </c>
      <c r="G5" s="15" t="s">
        <v>9</v>
      </c>
      <c r="H5" s="14" t="s">
        <v>8</v>
      </c>
      <c r="I5" s="15" t="s">
        <v>9</v>
      </c>
      <c r="J5" s="14" t="s">
        <v>10</v>
      </c>
      <c r="K5" s="15" t="s">
        <v>9</v>
      </c>
      <c r="L5" s="12"/>
      <c r="M5"/>
      <c r="N5"/>
      <c r="O5"/>
      <c r="P5"/>
      <c r="Q5"/>
      <c r="R5"/>
      <c r="S5"/>
      <c r="T5"/>
      <c r="U5"/>
      <c r="V5"/>
      <c r="W5"/>
    </row>
    <row r="6" spans="1:23" ht="15.75">
      <c r="A6" s="16" t="s">
        <v>11</v>
      </c>
      <c r="B6" s="17">
        <f>SUM(B7:B13)</f>
        <v>43.0271121435</v>
      </c>
      <c r="C6" s="17">
        <f aca="true" t="shared" si="0" ref="C6:C39">B6/$J6*100</f>
        <v>0.5046087333551035</v>
      </c>
      <c r="D6" s="17">
        <f>SUM(D7:D13)</f>
        <v>1894.2748848721803</v>
      </c>
      <c r="E6" s="17">
        <f aca="true" t="shared" si="1" ref="E6:E39">D6/$J6*100</f>
        <v>22.215473050894396</v>
      </c>
      <c r="F6" s="17">
        <f>SUM(F7:F13)</f>
        <v>5946.80200086</v>
      </c>
      <c r="G6" s="17">
        <f aca="true" t="shared" si="2" ref="G6:G39">F6/$J6*100</f>
        <v>69.74226425328162</v>
      </c>
      <c r="H6" s="17">
        <f>SUM(H7:H13)</f>
        <v>642.722689688</v>
      </c>
      <c r="I6" s="17">
        <f aca="true" t="shared" si="3" ref="I6:I39">H6/$J6*100</f>
        <v>7.537653962468909</v>
      </c>
      <c r="J6" s="17">
        <f>SUM(J7:J13)</f>
        <v>8526.826687563678</v>
      </c>
      <c r="K6" s="17">
        <f aca="true" t="shared" si="4" ref="K6:K39">J6/$J6*100</f>
        <v>100</v>
      </c>
      <c r="L6" s="12"/>
      <c r="M6" s="18"/>
      <c r="N6"/>
      <c r="O6"/>
      <c r="P6"/>
      <c r="Q6"/>
      <c r="R6"/>
      <c r="S6"/>
      <c r="T6"/>
      <c r="U6"/>
      <c r="V6"/>
      <c r="W6"/>
    </row>
    <row r="7" spans="1:23" ht="15.75">
      <c r="A7" s="19" t="s">
        <v>12</v>
      </c>
      <c r="B7" s="20">
        <v>11.519536043499999</v>
      </c>
      <c r="C7" s="21">
        <f t="shared" si="0"/>
        <v>0.480591689974442</v>
      </c>
      <c r="D7" s="20">
        <v>558.1602962961801</v>
      </c>
      <c r="E7" s="21">
        <f t="shared" si="1"/>
        <v>23.286285060497498</v>
      </c>
      <c r="F7" s="20">
        <v>1635.3577891399993</v>
      </c>
      <c r="G7" s="21">
        <f t="shared" si="2"/>
        <v>68.22665085015579</v>
      </c>
      <c r="H7" s="20">
        <v>191.9110324</v>
      </c>
      <c r="I7" s="21">
        <f t="shared" si="3"/>
        <v>8.006472399372193</v>
      </c>
      <c r="J7" s="22">
        <v>2396.9486538796814</v>
      </c>
      <c r="K7" s="21">
        <f t="shared" si="4"/>
        <v>100</v>
      </c>
      <c r="L7" s="23"/>
      <c r="M7" s="18"/>
      <c r="N7"/>
      <c r="O7"/>
      <c r="P7"/>
      <c r="Q7"/>
      <c r="R7"/>
      <c r="S7"/>
      <c r="T7"/>
      <c r="U7"/>
      <c r="V7"/>
      <c r="W7"/>
    </row>
    <row r="8" spans="1:23" ht="15.75">
      <c r="A8" s="19" t="s">
        <v>13</v>
      </c>
      <c r="B8" s="20">
        <v>0.3424159</v>
      </c>
      <c r="C8" s="21">
        <f t="shared" si="0"/>
        <v>0.10267749833015957</v>
      </c>
      <c r="D8" s="20">
        <v>60.29737651</v>
      </c>
      <c r="E8" s="21">
        <f t="shared" si="1"/>
        <v>18.080888696811474</v>
      </c>
      <c r="F8" s="20">
        <v>263.64449677999994</v>
      </c>
      <c r="G8" s="21">
        <f t="shared" si="2"/>
        <v>79.05695202204164</v>
      </c>
      <c r="H8" s="20">
        <v>9.2025074</v>
      </c>
      <c r="I8" s="21">
        <f t="shared" si="3"/>
        <v>2.7594817828166893</v>
      </c>
      <c r="J8" s="22">
        <v>333.48679659000004</v>
      </c>
      <c r="K8" s="21">
        <f t="shared" si="4"/>
        <v>100</v>
      </c>
      <c r="L8" s="23"/>
      <c r="M8" s="18"/>
      <c r="N8"/>
      <c r="O8"/>
      <c r="P8"/>
      <c r="Q8"/>
      <c r="R8"/>
      <c r="S8"/>
      <c r="T8"/>
      <c r="U8"/>
      <c r="V8"/>
      <c r="W8"/>
    </row>
    <row r="9" spans="1:23" ht="15.75">
      <c r="A9" s="19" t="s">
        <v>14</v>
      </c>
      <c r="B9" s="20">
        <v>4.528944999999999</v>
      </c>
      <c r="C9" s="21">
        <f t="shared" si="0"/>
        <v>9.551095510061348</v>
      </c>
      <c r="D9" s="20">
        <v>6.276567000000002</v>
      </c>
      <c r="E9" s="21">
        <f t="shared" si="1"/>
        <v>13.236656857678607</v>
      </c>
      <c r="F9" s="20">
        <v>34.130103999999996</v>
      </c>
      <c r="G9" s="21">
        <f t="shared" si="2"/>
        <v>71.97700194467515</v>
      </c>
      <c r="H9" s="20">
        <v>2.48245238</v>
      </c>
      <c r="I9" s="21">
        <f t="shared" si="3"/>
        <v>5.2352456875848805</v>
      </c>
      <c r="J9" s="22">
        <v>47.41806838</v>
      </c>
      <c r="K9" s="21">
        <f t="shared" si="4"/>
        <v>100</v>
      </c>
      <c r="L9" s="23"/>
      <c r="M9" s="18"/>
      <c r="N9"/>
      <c r="O9"/>
      <c r="P9"/>
      <c r="Q9"/>
      <c r="R9"/>
      <c r="S9"/>
      <c r="T9"/>
      <c r="U9"/>
      <c r="V9"/>
      <c r="W9"/>
    </row>
    <row r="10" spans="1:23" ht="15.75">
      <c r="A10" s="19" t="s">
        <v>15</v>
      </c>
      <c r="B10" s="20">
        <v>0.20995000000000003</v>
      </c>
      <c r="C10" s="21">
        <f t="shared" si="0"/>
        <v>0.09918742182676753</v>
      </c>
      <c r="D10" s="20">
        <v>37.921183899999996</v>
      </c>
      <c r="E10" s="21">
        <f t="shared" si="1"/>
        <v>17.9152391696105</v>
      </c>
      <c r="F10" s="20">
        <v>109.9720376</v>
      </c>
      <c r="G10" s="21">
        <f t="shared" si="2"/>
        <v>51.954479078734636</v>
      </c>
      <c r="H10" s="20">
        <v>63.56681259</v>
      </c>
      <c r="I10" s="21">
        <f t="shared" si="3"/>
        <v>30.031094329828083</v>
      </c>
      <c r="J10" s="22">
        <v>211.66998409</v>
      </c>
      <c r="K10" s="21">
        <f t="shared" si="4"/>
        <v>100</v>
      </c>
      <c r="L10" s="23"/>
      <c r="M10" s="18"/>
      <c r="N10"/>
      <c r="O10"/>
      <c r="P10"/>
      <c r="Q10"/>
      <c r="R10"/>
      <c r="S10"/>
      <c r="T10"/>
      <c r="U10"/>
      <c r="V10"/>
      <c r="W10"/>
    </row>
    <row r="11" spans="1:23" ht="15.75">
      <c r="A11" s="19" t="s">
        <v>16</v>
      </c>
      <c r="B11" s="20">
        <v>13.1282604</v>
      </c>
      <c r="C11" s="21">
        <f t="shared" si="0"/>
        <v>0.4564200143341459</v>
      </c>
      <c r="D11" s="20">
        <v>584.6279352750001</v>
      </c>
      <c r="E11" s="21">
        <f t="shared" si="1"/>
        <v>20.32530453146387</v>
      </c>
      <c r="F11" s="20">
        <v>2093.2316925399996</v>
      </c>
      <c r="G11" s="21">
        <f t="shared" si="2"/>
        <v>72.77375752798102</v>
      </c>
      <c r="H11" s="20">
        <v>185.36722060999998</v>
      </c>
      <c r="I11" s="21">
        <f t="shared" si="3"/>
        <v>6.4445179262209775</v>
      </c>
      <c r="J11" s="22">
        <v>2876.355108824999</v>
      </c>
      <c r="K11" s="21">
        <f t="shared" si="4"/>
        <v>100</v>
      </c>
      <c r="L11" s="23"/>
      <c r="M11" s="18"/>
      <c r="N11"/>
      <c r="O11"/>
      <c r="P11"/>
      <c r="Q11"/>
      <c r="R11"/>
      <c r="S11"/>
      <c r="T11"/>
      <c r="U11"/>
      <c r="V11"/>
      <c r="W11"/>
    </row>
    <row r="12" spans="1:23" ht="15.75">
      <c r="A12" s="19" t="s">
        <v>17</v>
      </c>
      <c r="B12" s="20">
        <v>0.034375</v>
      </c>
      <c r="C12" s="21">
        <f t="shared" si="0"/>
        <v>0.03677146528782492</v>
      </c>
      <c r="D12" s="20">
        <v>0.4448544000000001</v>
      </c>
      <c r="E12" s="21">
        <f t="shared" si="1"/>
        <v>0.4758675818977799</v>
      </c>
      <c r="F12" s="20">
        <v>84.20588324</v>
      </c>
      <c r="G12" s="21">
        <f t="shared" si="2"/>
        <v>90.07632618444504</v>
      </c>
      <c r="H12" s="20">
        <v>8.797699999999999</v>
      </c>
      <c r="I12" s="21">
        <f t="shared" si="3"/>
        <v>9.411034768369374</v>
      </c>
      <c r="J12" s="22">
        <v>93.48281263999999</v>
      </c>
      <c r="K12" s="21">
        <f t="shared" si="4"/>
        <v>100</v>
      </c>
      <c r="L12" s="23"/>
      <c r="M12" s="18"/>
      <c r="N12"/>
      <c r="O12"/>
      <c r="P12"/>
      <c r="Q12"/>
      <c r="R12"/>
      <c r="S12"/>
      <c r="T12"/>
      <c r="U12"/>
      <c r="V12"/>
      <c r="W12"/>
    </row>
    <row r="13" spans="1:23" ht="15.75">
      <c r="A13" s="19" t="s">
        <v>18</v>
      </c>
      <c r="B13" s="20">
        <v>13.2636298</v>
      </c>
      <c r="C13" s="21">
        <f t="shared" si="0"/>
        <v>0.5166040604452226</v>
      </c>
      <c r="D13" s="20">
        <v>646.546671491</v>
      </c>
      <c r="E13" s="21">
        <f t="shared" si="1"/>
        <v>25.18229480135174</v>
      </c>
      <c r="F13" s="20">
        <v>1726.2599975600003</v>
      </c>
      <c r="G13" s="21">
        <f t="shared" si="2"/>
        <v>67.23596312403534</v>
      </c>
      <c r="H13" s="20">
        <v>181.394964308</v>
      </c>
      <c r="I13" s="21">
        <f t="shared" si="3"/>
        <v>7.065138014167813</v>
      </c>
      <c r="J13" s="22">
        <v>2567.4652631589975</v>
      </c>
      <c r="K13" s="21">
        <f t="shared" si="4"/>
        <v>100</v>
      </c>
      <c r="L13" s="23"/>
      <c r="M13" s="18"/>
      <c r="N13"/>
      <c r="O13"/>
      <c r="P13"/>
      <c r="Q13"/>
      <c r="R13"/>
      <c r="S13"/>
      <c r="T13"/>
      <c r="U13"/>
      <c r="V13"/>
      <c r="W13"/>
    </row>
    <row r="14" spans="1:23" ht="15.75">
      <c r="A14" s="16" t="s">
        <v>19</v>
      </c>
      <c r="B14" s="17">
        <f>SUM(B15:B23)</f>
        <v>604.1865624</v>
      </c>
      <c r="C14" s="17">
        <f t="shared" si="0"/>
        <v>1.5553458797359363</v>
      </c>
      <c r="D14" s="17">
        <f>SUM(D15:D23)</f>
        <v>11046.837211628937</v>
      </c>
      <c r="E14" s="17">
        <f t="shared" si="1"/>
        <v>28.437661163747673</v>
      </c>
      <c r="F14" s="17">
        <f>SUM(F15:F23)</f>
        <v>24557.3333848392</v>
      </c>
      <c r="G14" s="17">
        <f t="shared" si="2"/>
        <v>63.21747234114158</v>
      </c>
      <c r="H14" s="17">
        <f>SUM(H15:H23)</f>
        <v>2637.44365442604</v>
      </c>
      <c r="I14" s="17">
        <f t="shared" si="3"/>
        <v>6.7895206153748</v>
      </c>
      <c r="J14" s="17">
        <f>SUM(J15:J23)</f>
        <v>38845.80081329418</v>
      </c>
      <c r="K14" s="17">
        <f t="shared" si="4"/>
        <v>100</v>
      </c>
      <c r="L14" s="23"/>
      <c r="M14" s="18"/>
      <c r="N14"/>
      <c r="O14"/>
      <c r="P14"/>
      <c r="Q14"/>
      <c r="R14"/>
      <c r="S14"/>
      <c r="T14"/>
      <c r="U14"/>
      <c r="V14"/>
      <c r="W14"/>
    </row>
    <row r="15" spans="1:23" ht="15.75">
      <c r="A15" s="19" t="s">
        <v>20</v>
      </c>
      <c r="B15" s="20">
        <v>124.6484063</v>
      </c>
      <c r="C15" s="21">
        <f t="shared" si="0"/>
        <v>1.8570051101350287</v>
      </c>
      <c r="D15" s="20">
        <v>1185.5621782026199</v>
      </c>
      <c r="E15" s="21">
        <f t="shared" si="1"/>
        <v>17.66244020807092</v>
      </c>
      <c r="F15" s="20">
        <v>5113.428234230004</v>
      </c>
      <c r="G15" s="21">
        <f t="shared" si="2"/>
        <v>76.17957295354407</v>
      </c>
      <c r="H15" s="20">
        <v>288.69630730999995</v>
      </c>
      <c r="I15" s="21">
        <f t="shared" si="3"/>
        <v>4.300981728250002</v>
      </c>
      <c r="J15" s="22">
        <v>6712.3351260426225</v>
      </c>
      <c r="K15" s="21">
        <f t="shared" si="4"/>
        <v>100</v>
      </c>
      <c r="L15" s="23"/>
      <c r="M15" s="18"/>
      <c r="N15"/>
      <c r="O15"/>
      <c r="P15"/>
      <c r="Q15"/>
      <c r="R15"/>
      <c r="S15"/>
      <c r="T15"/>
      <c r="U15"/>
      <c r="V15"/>
      <c r="W15"/>
    </row>
    <row r="16" spans="1:23" ht="15.75">
      <c r="A16" s="19" t="s">
        <v>21</v>
      </c>
      <c r="B16" s="20">
        <v>16.7549415</v>
      </c>
      <c r="C16" s="21">
        <f t="shared" si="0"/>
        <v>0.43907129493627056</v>
      </c>
      <c r="D16" s="20">
        <v>837.3671017657198</v>
      </c>
      <c r="E16" s="21">
        <f t="shared" si="1"/>
        <v>21.94360736558265</v>
      </c>
      <c r="F16" s="20">
        <v>2804.2230540799997</v>
      </c>
      <c r="G16" s="21">
        <f t="shared" si="2"/>
        <v>73.48601292609997</v>
      </c>
      <c r="H16" s="20">
        <v>157.65054919999997</v>
      </c>
      <c r="I16" s="21">
        <f t="shared" si="3"/>
        <v>4.131308413381104</v>
      </c>
      <c r="J16" s="22">
        <v>3815.9956465457194</v>
      </c>
      <c r="K16" s="21">
        <f t="shared" si="4"/>
        <v>100</v>
      </c>
      <c r="L16" s="23"/>
      <c r="M16" s="18"/>
      <c r="N16"/>
      <c r="O16"/>
      <c r="P16"/>
      <c r="Q16"/>
      <c r="R16"/>
      <c r="S16"/>
      <c r="T16"/>
      <c r="U16"/>
      <c r="V16"/>
      <c r="W16"/>
    </row>
    <row r="17" spans="1:23" ht="15.75">
      <c r="A17" s="19" t="s">
        <v>22</v>
      </c>
      <c r="B17" s="20">
        <v>11.3757982</v>
      </c>
      <c r="C17" s="21">
        <f t="shared" si="0"/>
        <v>1.8025514129434392</v>
      </c>
      <c r="D17" s="20">
        <v>161.41302529000004</v>
      </c>
      <c r="E17" s="21">
        <f t="shared" si="1"/>
        <v>25.576691119922003</v>
      </c>
      <c r="F17" s="20">
        <v>334.91039075919997</v>
      </c>
      <c r="G17" s="21">
        <f t="shared" si="2"/>
        <v>53.068205629072715</v>
      </c>
      <c r="H17" s="20">
        <v>123.39502907250005</v>
      </c>
      <c r="I17" s="21">
        <f t="shared" si="3"/>
        <v>19.552551838061945</v>
      </c>
      <c r="J17" s="22">
        <v>631.0942433216994</v>
      </c>
      <c r="K17" s="21">
        <f t="shared" si="4"/>
        <v>100</v>
      </c>
      <c r="L17" s="23"/>
      <c r="M17" s="18"/>
      <c r="N17"/>
      <c r="O17"/>
      <c r="P17"/>
      <c r="Q17"/>
      <c r="R17"/>
      <c r="S17"/>
      <c r="T17"/>
      <c r="U17"/>
      <c r="V17"/>
      <c r="W17"/>
    </row>
    <row r="18" spans="1:23" ht="15.75">
      <c r="A18" s="19" t="s">
        <v>23</v>
      </c>
      <c r="B18" s="20">
        <v>2.1580274</v>
      </c>
      <c r="C18" s="21">
        <f t="shared" si="0"/>
        <v>0.5611294810051421</v>
      </c>
      <c r="D18" s="20">
        <v>189.46868264882005</v>
      </c>
      <c r="E18" s="21">
        <f t="shared" si="1"/>
        <v>49.2655763135632</v>
      </c>
      <c r="F18" s="20">
        <v>146.44697298000006</v>
      </c>
      <c r="G18" s="21">
        <f t="shared" si="2"/>
        <v>38.07908738463725</v>
      </c>
      <c r="H18" s="20">
        <v>46.51266879400001</v>
      </c>
      <c r="I18" s="21">
        <f t="shared" si="3"/>
        <v>12.094206820794442</v>
      </c>
      <c r="J18" s="22">
        <v>384.58635182282</v>
      </c>
      <c r="K18" s="21">
        <f t="shared" si="4"/>
        <v>100</v>
      </c>
      <c r="L18" s="23"/>
      <c r="M18" s="18"/>
      <c r="N18"/>
      <c r="O18"/>
      <c r="P18"/>
      <c r="Q18"/>
      <c r="R18"/>
      <c r="S18"/>
      <c r="T18"/>
      <c r="U18"/>
      <c r="V18"/>
      <c r="W18"/>
    </row>
    <row r="19" spans="1:23" ht="15.75">
      <c r="A19" s="19" t="s">
        <v>24</v>
      </c>
      <c r="B19" s="20">
        <v>2.3110897</v>
      </c>
      <c r="C19" s="21">
        <f t="shared" si="0"/>
        <v>0.552792707011062</v>
      </c>
      <c r="D19" s="20">
        <v>150.1655967599999</v>
      </c>
      <c r="E19" s="21">
        <f t="shared" si="1"/>
        <v>35.918314521886316</v>
      </c>
      <c r="F19" s="20">
        <v>225.3818420799999</v>
      </c>
      <c r="G19" s="21">
        <f t="shared" si="2"/>
        <v>53.909391138969134</v>
      </c>
      <c r="H19" s="20">
        <v>40.21675912</v>
      </c>
      <c r="I19" s="21">
        <f t="shared" si="3"/>
        <v>9.619501632133368</v>
      </c>
      <c r="J19" s="22">
        <v>418.0752876600003</v>
      </c>
      <c r="K19" s="21">
        <f t="shared" si="4"/>
        <v>100</v>
      </c>
      <c r="L19" s="23"/>
      <c r="M19" s="18"/>
      <c r="N19"/>
      <c r="O19"/>
      <c r="P19"/>
      <c r="Q19"/>
      <c r="R19"/>
      <c r="S19"/>
      <c r="T19"/>
      <c r="U19"/>
      <c r="V19"/>
      <c r="W19"/>
    </row>
    <row r="20" spans="1:23" ht="15.75">
      <c r="A20" s="19" t="s">
        <v>25</v>
      </c>
      <c r="B20" s="20">
        <v>14.3719403</v>
      </c>
      <c r="C20" s="21">
        <f t="shared" si="0"/>
        <v>0.5045401861671994</v>
      </c>
      <c r="D20" s="20">
        <v>848.6464229649997</v>
      </c>
      <c r="E20" s="21">
        <f t="shared" si="1"/>
        <v>29.792513418170046</v>
      </c>
      <c r="F20" s="20">
        <v>1748.7981146800003</v>
      </c>
      <c r="G20" s="21">
        <f t="shared" si="2"/>
        <v>61.39316667976242</v>
      </c>
      <c r="H20" s="20">
        <v>236.70593791610008</v>
      </c>
      <c r="I20" s="21">
        <f t="shared" si="3"/>
        <v>8.309779715900344</v>
      </c>
      <c r="J20" s="22">
        <v>2848.5224158610995</v>
      </c>
      <c r="K20" s="21">
        <f t="shared" si="4"/>
        <v>100</v>
      </c>
      <c r="L20" s="23"/>
      <c r="M20" s="18"/>
      <c r="N20"/>
      <c r="O20"/>
      <c r="P20"/>
      <c r="Q20"/>
      <c r="R20"/>
      <c r="S20"/>
      <c r="T20"/>
      <c r="U20"/>
      <c r="V20"/>
      <c r="W20"/>
    </row>
    <row r="21" spans="1:23" ht="15.75">
      <c r="A21" s="19" t="s">
        <v>26</v>
      </c>
      <c r="B21" s="20">
        <v>1.0754402</v>
      </c>
      <c r="C21" s="21">
        <f t="shared" si="0"/>
        <v>0.05903049154173004</v>
      </c>
      <c r="D21" s="20">
        <v>693.6090140099996</v>
      </c>
      <c r="E21" s="21">
        <f t="shared" si="1"/>
        <v>38.07192723015653</v>
      </c>
      <c r="F21" s="20">
        <v>1097.2659016199998</v>
      </c>
      <c r="G21" s="21">
        <f t="shared" si="2"/>
        <v>60.228495758860575</v>
      </c>
      <c r="H21" s="20">
        <v>29.888107500000004</v>
      </c>
      <c r="I21" s="21">
        <f t="shared" si="3"/>
        <v>1.6405465194411255</v>
      </c>
      <c r="J21" s="22">
        <v>1821.83846333</v>
      </c>
      <c r="K21" s="21">
        <f t="shared" si="4"/>
        <v>100</v>
      </c>
      <c r="L21" s="23"/>
      <c r="M21" s="18"/>
      <c r="N21"/>
      <c r="O21"/>
      <c r="P21"/>
      <c r="Q21"/>
      <c r="R21"/>
      <c r="S21"/>
      <c r="T21"/>
      <c r="U21"/>
      <c r="V21"/>
      <c r="W21"/>
    </row>
    <row r="22" spans="1:23" ht="15.75">
      <c r="A22" s="19" t="s">
        <v>27</v>
      </c>
      <c r="B22" s="20">
        <v>2.2670493999999994</v>
      </c>
      <c r="C22" s="21">
        <f t="shared" si="0"/>
        <v>0.33929800126133175</v>
      </c>
      <c r="D22" s="20">
        <v>181.0137150850001</v>
      </c>
      <c r="E22" s="21">
        <f t="shared" si="1"/>
        <v>27.09142188486441</v>
      </c>
      <c r="F22" s="20">
        <v>415.7254104300001</v>
      </c>
      <c r="G22" s="21">
        <f t="shared" si="2"/>
        <v>62.219553236222325</v>
      </c>
      <c r="H22" s="20">
        <v>69.15260927244</v>
      </c>
      <c r="I22" s="21">
        <f t="shared" si="3"/>
        <v>10.349726877651953</v>
      </c>
      <c r="J22" s="22">
        <v>668.1587841874401</v>
      </c>
      <c r="K22" s="21">
        <f t="shared" si="4"/>
        <v>100</v>
      </c>
      <c r="L22" s="23"/>
      <c r="M22" s="18"/>
      <c r="N22"/>
      <c r="O22"/>
      <c r="P22"/>
      <c r="Q22"/>
      <c r="R22"/>
      <c r="S22"/>
      <c r="T22"/>
      <c r="U22"/>
      <c r="V22"/>
      <c r="W22"/>
    </row>
    <row r="23" spans="1:23" ht="15.75">
      <c r="A23" s="19" t="s">
        <v>28</v>
      </c>
      <c r="B23" s="20">
        <v>429.2238694</v>
      </c>
      <c r="C23" s="21">
        <f t="shared" si="0"/>
        <v>1.9922023424254407</v>
      </c>
      <c r="D23" s="20">
        <v>6799.591474901778</v>
      </c>
      <c r="E23" s="21">
        <f t="shared" si="1"/>
        <v>31.559666247758262</v>
      </c>
      <c r="F23" s="20">
        <v>12671.153463979994</v>
      </c>
      <c r="G23" s="21">
        <f t="shared" si="2"/>
        <v>58.811970656385824</v>
      </c>
      <c r="H23" s="20">
        <v>1645.225686241</v>
      </c>
      <c r="I23" s="21">
        <f t="shared" si="3"/>
        <v>7.636160753430418</v>
      </c>
      <c r="J23" s="22">
        <v>21545.194494522784</v>
      </c>
      <c r="K23" s="21">
        <f t="shared" si="4"/>
        <v>100</v>
      </c>
      <c r="L23" s="23"/>
      <c r="M23" s="18"/>
      <c r="N23"/>
      <c r="O23"/>
      <c r="P23"/>
      <c r="Q23"/>
      <c r="R23"/>
      <c r="S23"/>
      <c r="T23"/>
      <c r="U23"/>
      <c r="V23"/>
      <c r="W23"/>
    </row>
    <row r="24" spans="1:23" ht="15.75">
      <c r="A24" s="16" t="s">
        <v>29</v>
      </c>
      <c r="B24" s="17">
        <f>SUM(B25:B28)</f>
        <v>1564.8065841335</v>
      </c>
      <c r="C24" s="17">
        <f t="shared" si="0"/>
        <v>1.4326316649415278</v>
      </c>
      <c r="D24" s="17">
        <f>SUM(D25:D28)</f>
        <v>30959.93416343521</v>
      </c>
      <c r="E24" s="17">
        <f t="shared" si="1"/>
        <v>28.344833461704187</v>
      </c>
      <c r="F24" s="17">
        <f>SUM(F25:F28)</f>
        <v>56048.197353545096</v>
      </c>
      <c r="G24" s="17">
        <f t="shared" si="2"/>
        <v>51.31395988855976</v>
      </c>
      <c r="H24" s="17">
        <f>SUM(H25:H28)</f>
        <v>20653.084359960707</v>
      </c>
      <c r="I24" s="17">
        <f t="shared" si="3"/>
        <v>18.908574984794438</v>
      </c>
      <c r="J24" s="17">
        <f>SUM(J25:J28)</f>
        <v>109226.02246107461</v>
      </c>
      <c r="K24" s="17">
        <f t="shared" si="4"/>
        <v>100</v>
      </c>
      <c r="L24" s="23"/>
      <c r="M24" s="18"/>
      <c r="N24"/>
      <c r="O24"/>
      <c r="P24"/>
      <c r="Q24"/>
      <c r="R24"/>
      <c r="S24"/>
      <c r="T24"/>
      <c r="U24"/>
      <c r="V24"/>
      <c r="W24"/>
    </row>
    <row r="25" spans="1:23" ht="15.75">
      <c r="A25" s="19" t="s">
        <v>30</v>
      </c>
      <c r="B25" s="20">
        <v>601.9828162875</v>
      </c>
      <c r="C25" s="21">
        <f t="shared" si="0"/>
        <v>2.381501116127886</v>
      </c>
      <c r="D25" s="20">
        <v>6817.211136843256</v>
      </c>
      <c r="E25" s="21">
        <f t="shared" si="1"/>
        <v>26.969533833866</v>
      </c>
      <c r="F25" s="20">
        <v>15225.861985929983</v>
      </c>
      <c r="G25" s="21">
        <f t="shared" si="2"/>
        <v>60.23495410902869</v>
      </c>
      <c r="H25" s="20">
        <v>2632.3966815061895</v>
      </c>
      <c r="I25" s="21">
        <f t="shared" si="3"/>
        <v>10.41401094097727</v>
      </c>
      <c r="J25" s="22">
        <v>25277.452620566968</v>
      </c>
      <c r="K25" s="21">
        <f t="shared" si="4"/>
        <v>100</v>
      </c>
      <c r="L25" s="23"/>
      <c r="M25" s="18"/>
      <c r="N25"/>
      <c r="O25"/>
      <c r="P25"/>
      <c r="Q25"/>
      <c r="R25"/>
      <c r="S25"/>
      <c r="T25"/>
      <c r="U25"/>
      <c r="V25"/>
      <c r="W25"/>
    </row>
    <row r="26" spans="1:23" ht="15.75">
      <c r="A26" s="19" t="s">
        <v>31</v>
      </c>
      <c r="B26" s="20">
        <v>49.949150700000004</v>
      </c>
      <c r="C26" s="21">
        <f t="shared" si="0"/>
        <v>1.730941673476612</v>
      </c>
      <c r="D26" s="20">
        <v>578.4929285034899</v>
      </c>
      <c r="E26" s="21">
        <f t="shared" si="1"/>
        <v>20.047138013864508</v>
      </c>
      <c r="F26" s="20">
        <v>2046.1940461799984</v>
      </c>
      <c r="G26" s="21">
        <f t="shared" si="2"/>
        <v>70.90896435507734</v>
      </c>
      <c r="H26" s="20">
        <v>211.02729501799996</v>
      </c>
      <c r="I26" s="21">
        <f t="shared" si="3"/>
        <v>7.312955957581469</v>
      </c>
      <c r="J26" s="22">
        <v>2885.6634204014904</v>
      </c>
      <c r="K26" s="21">
        <f t="shared" si="4"/>
        <v>100</v>
      </c>
      <c r="L26" s="23"/>
      <c r="M26" s="18"/>
      <c r="N26"/>
      <c r="O26"/>
      <c r="P26"/>
      <c r="Q26"/>
      <c r="R26"/>
      <c r="S26"/>
      <c r="T26"/>
      <c r="U26"/>
      <c r="V26"/>
      <c r="W26"/>
    </row>
    <row r="27" spans="1:23" ht="15.75">
      <c r="A27" s="19" t="s">
        <v>32</v>
      </c>
      <c r="B27" s="20">
        <v>13.788596299999998</v>
      </c>
      <c r="C27" s="21">
        <f t="shared" si="0"/>
        <v>1.6507209002471057</v>
      </c>
      <c r="D27" s="20">
        <v>276.21764603315</v>
      </c>
      <c r="E27" s="21">
        <f t="shared" si="1"/>
        <v>33.06777799593551</v>
      </c>
      <c r="F27" s="20">
        <v>508.47456902</v>
      </c>
      <c r="G27" s="21">
        <f t="shared" si="2"/>
        <v>60.87273715638868</v>
      </c>
      <c r="H27" s="20">
        <v>36.82673809</v>
      </c>
      <c r="I27" s="21">
        <f t="shared" si="3"/>
        <v>4.40876394742873</v>
      </c>
      <c r="J27" s="22">
        <v>835.3075494431498</v>
      </c>
      <c r="K27" s="21">
        <f t="shared" si="4"/>
        <v>100</v>
      </c>
      <c r="L27" s="23"/>
      <c r="M27" s="18"/>
      <c r="N27"/>
      <c r="O27"/>
      <c r="P27"/>
      <c r="Q27"/>
      <c r="R27"/>
      <c r="S27"/>
      <c r="T27"/>
      <c r="U27"/>
      <c r="V27"/>
      <c r="W27"/>
    </row>
    <row r="28" spans="1:23" ht="15.75">
      <c r="A28" s="19" t="s">
        <v>33</v>
      </c>
      <c r="B28" s="20">
        <v>899.086020846</v>
      </c>
      <c r="C28" s="21">
        <f t="shared" si="0"/>
        <v>1.1206692378958516</v>
      </c>
      <c r="D28" s="20">
        <v>23288.012452055314</v>
      </c>
      <c r="E28" s="21">
        <f t="shared" si="1"/>
        <v>29.02743292816045</v>
      </c>
      <c r="F28" s="20">
        <v>38267.66675241512</v>
      </c>
      <c r="G28" s="21">
        <f t="shared" si="2"/>
        <v>47.698880797999976</v>
      </c>
      <c r="H28" s="20">
        <v>17772.833645346516</v>
      </c>
      <c r="I28" s="21">
        <f t="shared" si="3"/>
        <v>22.15301703594366</v>
      </c>
      <c r="J28" s="22">
        <v>80227.598870663</v>
      </c>
      <c r="K28" s="21">
        <f t="shared" si="4"/>
        <v>100</v>
      </c>
      <c r="L28" s="23"/>
      <c r="M28" s="18"/>
      <c r="N28"/>
      <c r="O28"/>
      <c r="P28"/>
      <c r="Q28"/>
      <c r="R28"/>
      <c r="S28"/>
      <c r="T28"/>
      <c r="U28"/>
      <c r="V28"/>
      <c r="W28"/>
    </row>
    <row r="29" spans="1:23" ht="15.75">
      <c r="A29" s="16" t="s">
        <v>34</v>
      </c>
      <c r="B29" s="17">
        <f>SUM(B30:B32)</f>
        <v>754.6057515090001</v>
      </c>
      <c r="C29" s="17">
        <f t="shared" si="0"/>
        <v>0.867231653332194</v>
      </c>
      <c r="D29" s="17">
        <f>SUM(D30:D32)</f>
        <v>23461.135783688354</v>
      </c>
      <c r="E29" s="17">
        <f t="shared" si="1"/>
        <v>26.962741185118684</v>
      </c>
      <c r="F29" s="17">
        <f>SUM(F30:F32)</f>
        <v>55189.128544091625</v>
      </c>
      <c r="G29" s="17">
        <f t="shared" si="2"/>
        <v>63.426178633737486</v>
      </c>
      <c r="H29" s="17">
        <f>SUM(H30:H32)</f>
        <v>7608.29977095265</v>
      </c>
      <c r="I29" s="17">
        <f t="shared" si="3"/>
        <v>8.743848527811709</v>
      </c>
      <c r="J29" s="17">
        <f>SUM(J30:J32)</f>
        <v>87013.16985024157</v>
      </c>
      <c r="K29" s="17">
        <f t="shared" si="4"/>
        <v>100</v>
      </c>
      <c r="L29" s="23"/>
      <c r="M29" s="18"/>
      <c r="N29"/>
      <c r="O29"/>
      <c r="P29"/>
      <c r="Q29"/>
      <c r="R29"/>
      <c r="S29"/>
      <c r="T29"/>
      <c r="U29"/>
      <c r="V29"/>
      <c r="W29"/>
    </row>
    <row r="30" spans="1:23" ht="15.75">
      <c r="A30" s="19" t="s">
        <v>35</v>
      </c>
      <c r="B30" s="20">
        <v>556.4374676090001</v>
      </c>
      <c r="C30" s="21">
        <f t="shared" si="0"/>
        <v>1.286755977683236</v>
      </c>
      <c r="D30" s="20">
        <v>12192.54818722215</v>
      </c>
      <c r="E30" s="21">
        <f t="shared" si="1"/>
        <v>28.195143527112915</v>
      </c>
      <c r="F30" s="20">
        <v>26331.292071325013</v>
      </c>
      <c r="G30" s="21">
        <f t="shared" si="2"/>
        <v>60.89084478529215</v>
      </c>
      <c r="H30" s="20">
        <v>4163.155936444601</v>
      </c>
      <c r="I30" s="21">
        <f t="shared" si="3"/>
        <v>9.627255709911678</v>
      </c>
      <c r="J30" s="22">
        <v>43243.43366260077</v>
      </c>
      <c r="K30" s="21">
        <f t="shared" si="4"/>
        <v>100</v>
      </c>
      <c r="L30" s="23"/>
      <c r="M30" s="18"/>
      <c r="N30"/>
      <c r="O30"/>
      <c r="P30"/>
      <c r="Q30"/>
      <c r="R30"/>
      <c r="S30"/>
      <c r="T30"/>
      <c r="U30"/>
      <c r="V30"/>
      <c r="W30"/>
    </row>
    <row r="31" spans="1:23" ht="15.75">
      <c r="A31" s="19" t="s">
        <v>36</v>
      </c>
      <c r="B31" s="20">
        <v>39.93688459999999</v>
      </c>
      <c r="C31" s="21">
        <f t="shared" si="0"/>
        <v>0.45405105622418584</v>
      </c>
      <c r="D31" s="20">
        <v>2866.946537704059</v>
      </c>
      <c r="E31" s="21">
        <f t="shared" si="1"/>
        <v>32.59493364644675</v>
      </c>
      <c r="F31" s="20">
        <v>5247.735796606601</v>
      </c>
      <c r="G31" s="21">
        <f t="shared" si="2"/>
        <v>59.66264031608256</v>
      </c>
      <c r="H31" s="20">
        <v>641.06224742235</v>
      </c>
      <c r="I31" s="21">
        <f t="shared" si="3"/>
        <v>7.288374981246494</v>
      </c>
      <c r="J31" s="22">
        <v>8795.681466333011</v>
      </c>
      <c r="K31" s="21">
        <f t="shared" si="4"/>
        <v>100</v>
      </c>
      <c r="L31" s="23"/>
      <c r="M31" s="18"/>
      <c r="N31"/>
      <c r="O31"/>
      <c r="P31"/>
      <c r="Q31"/>
      <c r="R31"/>
      <c r="S31"/>
      <c r="T31"/>
      <c r="U31"/>
      <c r="V31"/>
      <c r="W31"/>
    </row>
    <row r="32" spans="1:23" ht="15.75">
      <c r="A32" s="19" t="s">
        <v>37</v>
      </c>
      <c r="B32" s="20">
        <v>158.2313993</v>
      </c>
      <c r="C32" s="21">
        <f t="shared" si="0"/>
        <v>0.45242509214580223</v>
      </c>
      <c r="D32" s="20">
        <v>8401.641058762147</v>
      </c>
      <c r="E32" s="21">
        <f t="shared" si="1"/>
        <v>24.022496464053074</v>
      </c>
      <c r="F32" s="20">
        <v>23610.10067616001</v>
      </c>
      <c r="G32" s="21">
        <f t="shared" si="2"/>
        <v>67.50747336646577</v>
      </c>
      <c r="H32" s="20">
        <v>2804.081587085699</v>
      </c>
      <c r="I32" s="21">
        <f t="shared" si="3"/>
        <v>8.017605077335588</v>
      </c>
      <c r="J32" s="22">
        <v>34974.05472130777</v>
      </c>
      <c r="K32" s="21">
        <f t="shared" si="4"/>
        <v>100</v>
      </c>
      <c r="L32" s="23"/>
      <c r="M32" s="18"/>
      <c r="N32"/>
      <c r="O32"/>
      <c r="P32"/>
      <c r="Q32"/>
      <c r="R32"/>
      <c r="S32"/>
      <c r="T32"/>
      <c r="U32"/>
      <c r="V32"/>
      <c r="W32"/>
    </row>
    <row r="33" spans="1:23" ht="15.75">
      <c r="A33" s="16" t="s">
        <v>38</v>
      </c>
      <c r="B33" s="17">
        <f>SUM(B34:B37)</f>
        <v>2291.6398969954994</v>
      </c>
      <c r="C33" s="17">
        <f t="shared" si="0"/>
        <v>2.089183006885934</v>
      </c>
      <c r="D33" s="17">
        <f>SUM(D34:D37)</f>
        <v>32117.263078866454</v>
      </c>
      <c r="E33" s="17">
        <f t="shared" si="1"/>
        <v>29.279835955039925</v>
      </c>
      <c r="F33" s="17">
        <f>SUM(F34:F37)</f>
        <v>67382.45337751253</v>
      </c>
      <c r="G33" s="17">
        <f t="shared" si="2"/>
        <v>61.42949280257681</v>
      </c>
      <c r="H33" s="17">
        <f>SUM(H34:H37)</f>
        <v>7899.36434664418</v>
      </c>
      <c r="I33" s="17">
        <f t="shared" si="3"/>
        <v>7.201488235497429</v>
      </c>
      <c r="J33" s="17">
        <f>SUM(J34:J37)</f>
        <v>109690.72070001856</v>
      </c>
      <c r="K33" s="17">
        <f t="shared" si="4"/>
        <v>100</v>
      </c>
      <c r="L33" s="23"/>
      <c r="M33" s="18"/>
      <c r="N33"/>
      <c r="O33"/>
      <c r="P33"/>
      <c r="Q33"/>
      <c r="R33"/>
      <c r="S33"/>
      <c r="T33"/>
      <c r="U33"/>
      <c r="V33"/>
      <c r="W33"/>
    </row>
    <row r="34" spans="1:23" ht="15.75">
      <c r="A34" s="19" t="s">
        <v>39</v>
      </c>
      <c r="B34" s="20">
        <v>229.87774</v>
      </c>
      <c r="C34" s="21">
        <f t="shared" si="0"/>
        <v>1.2971330620897854</v>
      </c>
      <c r="D34" s="20">
        <v>4639.97007688582</v>
      </c>
      <c r="E34" s="21">
        <f t="shared" si="1"/>
        <v>26.18199828237341</v>
      </c>
      <c r="F34" s="20">
        <v>11990.887291410001</v>
      </c>
      <c r="G34" s="21">
        <f t="shared" si="2"/>
        <v>67.66108084010285</v>
      </c>
      <c r="H34" s="20">
        <v>861.2509175363</v>
      </c>
      <c r="I34" s="21">
        <f t="shared" si="3"/>
        <v>4.85978781543397</v>
      </c>
      <c r="J34" s="22">
        <v>17721.986025832117</v>
      </c>
      <c r="K34" s="21">
        <f t="shared" si="4"/>
        <v>100</v>
      </c>
      <c r="L34" s="23"/>
      <c r="M34" s="18"/>
      <c r="N34"/>
      <c r="O34"/>
      <c r="P34"/>
      <c r="Q34"/>
      <c r="R34"/>
      <c r="S34"/>
      <c r="T34"/>
      <c r="U34"/>
      <c r="V34"/>
      <c r="W34"/>
    </row>
    <row r="35" spans="1:23" ht="15.75">
      <c r="A35" s="19" t="s">
        <v>40</v>
      </c>
      <c r="B35" s="20">
        <v>1652.7045676225</v>
      </c>
      <c r="C35" s="21">
        <f t="shared" si="0"/>
        <v>2.721244857948312</v>
      </c>
      <c r="D35" s="20">
        <v>19162.733152806588</v>
      </c>
      <c r="E35" s="21">
        <f t="shared" si="1"/>
        <v>31.552214520303508</v>
      </c>
      <c r="F35" s="20">
        <v>35229.40318045754</v>
      </c>
      <c r="G35" s="21">
        <f t="shared" si="2"/>
        <v>58.0066359901932</v>
      </c>
      <c r="H35" s="20">
        <v>4688.560681673</v>
      </c>
      <c r="I35" s="21">
        <f t="shared" si="3"/>
        <v>7.7199046315551465</v>
      </c>
      <c r="J35" s="22">
        <v>60733.40158255953</v>
      </c>
      <c r="K35" s="21">
        <f t="shared" si="4"/>
        <v>100</v>
      </c>
      <c r="L35" s="23"/>
      <c r="M35" s="18"/>
      <c r="N35"/>
      <c r="O35"/>
      <c r="P35"/>
      <c r="Q35"/>
      <c r="R35"/>
      <c r="S35"/>
      <c r="T35"/>
      <c r="U35"/>
      <c r="V35"/>
      <c r="W35"/>
    </row>
    <row r="36" spans="1:23" ht="15.75">
      <c r="A36" s="19" t="s">
        <v>41</v>
      </c>
      <c r="B36" s="20">
        <v>407.3857547729998</v>
      </c>
      <c r="C36" s="21">
        <f t="shared" si="0"/>
        <v>1.3326243717629165</v>
      </c>
      <c r="D36" s="20">
        <v>8116.759091063178</v>
      </c>
      <c r="E36" s="21">
        <f t="shared" si="1"/>
        <v>26.551225362571014</v>
      </c>
      <c r="F36" s="20">
        <v>19770.429805325</v>
      </c>
      <c r="G36" s="21">
        <f t="shared" si="2"/>
        <v>64.6722579032855</v>
      </c>
      <c r="H36" s="20">
        <v>2275.6117723448797</v>
      </c>
      <c r="I36" s="21">
        <f t="shared" si="3"/>
        <v>7.443892362380606</v>
      </c>
      <c r="J36" s="22">
        <v>30570.186423506046</v>
      </c>
      <c r="K36" s="21">
        <f t="shared" si="4"/>
        <v>100</v>
      </c>
      <c r="L36" s="23"/>
      <c r="M36" s="18"/>
      <c r="N36"/>
      <c r="O36"/>
      <c r="P36"/>
      <c r="Q36"/>
      <c r="R36"/>
      <c r="S36"/>
      <c r="T36"/>
      <c r="U36"/>
      <c r="V36"/>
      <c r="W36"/>
    </row>
    <row r="37" spans="1:23" ht="15.75">
      <c r="A37" s="19" t="s">
        <v>42</v>
      </c>
      <c r="B37" s="20">
        <v>1.6718346</v>
      </c>
      <c r="C37" s="21">
        <f t="shared" si="0"/>
        <v>0.2513482634924956</v>
      </c>
      <c r="D37" s="20">
        <v>197.80075811087002</v>
      </c>
      <c r="E37" s="21">
        <f t="shared" si="1"/>
        <v>29.737916100472113</v>
      </c>
      <c r="F37" s="20">
        <v>391.7331003199999</v>
      </c>
      <c r="G37" s="21">
        <f t="shared" si="2"/>
        <v>58.89424379538715</v>
      </c>
      <c r="H37" s="20">
        <v>73.94097509000001</v>
      </c>
      <c r="I37" s="21">
        <f t="shared" si="3"/>
        <v>11.116491840648218</v>
      </c>
      <c r="J37" s="22">
        <v>665.1466681208701</v>
      </c>
      <c r="K37" s="21">
        <f t="shared" si="4"/>
        <v>100</v>
      </c>
      <c r="L37" s="23"/>
      <c r="M37" s="18"/>
      <c r="N37"/>
      <c r="O37"/>
      <c r="P37"/>
      <c r="Q37"/>
      <c r="R37"/>
      <c r="S37"/>
      <c r="T37"/>
      <c r="U37"/>
      <c r="V37"/>
      <c r="W37"/>
    </row>
    <row r="38" spans="1:23" ht="15.75">
      <c r="A38" s="24" t="s">
        <v>43</v>
      </c>
      <c r="B38" s="25">
        <v>1127.4916210999995</v>
      </c>
      <c r="C38" s="17">
        <f t="shared" si="0"/>
        <v>1.6354745175651688</v>
      </c>
      <c r="D38" s="25">
        <v>25455.40488235</v>
      </c>
      <c r="E38" s="17">
        <f t="shared" si="1"/>
        <v>36.924146698997966</v>
      </c>
      <c r="F38" s="25">
        <v>42194.949023539986</v>
      </c>
      <c r="G38" s="17">
        <f t="shared" si="2"/>
        <v>61.20556694748193</v>
      </c>
      <c r="H38" s="25">
        <v>161.87863199999998</v>
      </c>
      <c r="I38" s="17">
        <f t="shared" si="3"/>
        <v>0.23481183595494623</v>
      </c>
      <c r="J38" s="26">
        <v>68939.72415898998</v>
      </c>
      <c r="K38" s="17">
        <f t="shared" si="4"/>
        <v>100</v>
      </c>
      <c r="L38" s="23"/>
      <c r="M38" s="18"/>
      <c r="N38"/>
      <c r="O38"/>
      <c r="P38"/>
      <c r="Q38"/>
      <c r="R38"/>
      <c r="S38"/>
      <c r="T38"/>
      <c r="U38"/>
      <c r="V38"/>
      <c r="W38"/>
    </row>
    <row r="39" spans="1:23" ht="15.75">
      <c r="A39" s="27" t="s">
        <v>44</v>
      </c>
      <c r="B39" s="28">
        <f>SUM(B7:B13,B15:B23,B25:B28,B30:B32,B34:B38)</f>
        <v>6385.757528281499</v>
      </c>
      <c r="C39" s="28">
        <f t="shared" si="0"/>
        <v>1.5123444672821542</v>
      </c>
      <c r="D39" s="28">
        <f>SUM(D7:D13,D15:D23,D25:D28,D30:D32,D34:D38)</f>
        <v>124934.85000484115</v>
      </c>
      <c r="E39" s="28">
        <f t="shared" si="1"/>
        <v>29.58842836401824</v>
      </c>
      <c r="F39" s="28">
        <f>SUM(F7:F13,F15:F23,F25:F28,F30:F32,F34:F38)</f>
        <v>251318.86368438846</v>
      </c>
      <c r="G39" s="28">
        <f t="shared" si="2"/>
        <v>59.5200634119611</v>
      </c>
      <c r="H39" s="28">
        <f>SUM(H7:H13,H15:H23,H25:H28,H30:H32,H34:H38)</f>
        <v>39602.79345367158</v>
      </c>
      <c r="I39" s="28">
        <f t="shared" si="3"/>
        <v>9.37916375673854</v>
      </c>
      <c r="J39" s="28">
        <f>SUM(J7:J13,J15:J23,J25:J28,J30:J32,J34:J38)</f>
        <v>422242.26467118255</v>
      </c>
      <c r="K39" s="28">
        <f t="shared" si="4"/>
        <v>100</v>
      </c>
      <c r="L39" s="29"/>
      <c r="M39" s="18"/>
      <c r="N39"/>
      <c r="O39"/>
      <c r="P39"/>
      <c r="Q39"/>
      <c r="R39"/>
      <c r="S39"/>
      <c r="T39"/>
      <c r="U39"/>
      <c r="V39"/>
      <c r="W39"/>
    </row>
    <row r="40" spans="13:23" ht="15.75">
      <c r="M40" s="30"/>
      <c r="N40" s="31"/>
      <c r="O40" s="31"/>
      <c r="P40" s="31"/>
      <c r="Q40" s="31"/>
      <c r="R40" s="31"/>
      <c r="S40" s="31"/>
      <c r="T40" s="31"/>
      <c r="U40" s="31"/>
      <c r="V40" s="31"/>
      <c r="W40" s="32"/>
    </row>
    <row r="41" spans="1:12" ht="12.75" customHeight="1">
      <c r="A41" s="33" t="s">
        <v>45</v>
      </c>
      <c r="B41" s="33"/>
      <c r="C41" s="33"/>
      <c r="D41" s="33"/>
      <c r="E41" s="33"/>
      <c r="F41" s="34"/>
      <c r="G41" s="35"/>
      <c r="H41" s="34"/>
      <c r="I41" s="34"/>
      <c r="J41" s="34"/>
      <c r="L41" s="34"/>
    </row>
    <row r="42" spans="1:22" ht="15.75">
      <c r="A42" s="33"/>
      <c r="B42" s="33"/>
      <c r="C42" s="33"/>
      <c r="D42" s="33"/>
      <c r="E42" s="33"/>
      <c r="F42" s="34"/>
      <c r="G42" s="35"/>
      <c r="H42" s="34"/>
      <c r="I42" s="34"/>
      <c r="J42" s="34"/>
      <c r="L42" s="34"/>
      <c r="M42" s="36"/>
      <c r="V42" s="37"/>
    </row>
    <row r="43" spans="1:12" ht="15.75">
      <c r="A43" s="33"/>
      <c r="B43" s="33"/>
      <c r="C43" s="33"/>
      <c r="D43" s="33"/>
      <c r="E43" s="33"/>
      <c r="F43" s="34"/>
      <c r="G43" s="35"/>
      <c r="H43" s="34"/>
      <c r="I43" s="34"/>
      <c r="J43" s="34"/>
      <c r="L43" s="34"/>
    </row>
    <row r="44" spans="1:12" ht="15.75">
      <c r="A44" s="33"/>
      <c r="B44" s="33"/>
      <c r="C44" s="33"/>
      <c r="D44" s="33"/>
      <c r="E44" s="33"/>
      <c r="F44" s="34"/>
      <c r="G44" s="35"/>
      <c r="H44" s="34"/>
      <c r="I44" s="34"/>
      <c r="J44" s="34"/>
      <c r="L44" s="34"/>
    </row>
    <row r="46" spans="1:26" ht="15.75">
      <c r="A46" s="38" t="s">
        <v>46</v>
      </c>
      <c r="B46" s="38"/>
      <c r="C46" s="38"/>
      <c r="D46" s="38"/>
      <c r="E46" s="38"/>
      <c r="F46" s="38"/>
      <c r="G46" s="38"/>
      <c r="H46" s="38"/>
      <c r="I46" s="38"/>
      <c r="J46" s="39"/>
      <c r="K46" s="40"/>
      <c r="L46" s="40"/>
      <c r="M46" s="41"/>
      <c r="N46" s="42"/>
      <c r="O46" s="42"/>
      <c r="P46" s="41"/>
      <c r="Q46" s="41"/>
      <c r="R46" s="42"/>
      <c r="S46" s="42"/>
      <c r="T46" s="41"/>
      <c r="U46" s="41"/>
      <c r="V46" s="43"/>
      <c r="W46" s="41"/>
      <c r="X46" s="44"/>
      <c r="Y46" s="41"/>
      <c r="Z46" s="45"/>
    </row>
    <row r="47" spans="1:10" ht="15.75">
      <c r="A47" s="38" t="s">
        <v>47</v>
      </c>
      <c r="B47" s="38"/>
      <c r="C47" s="38"/>
      <c r="D47" s="38"/>
      <c r="E47" s="38"/>
      <c r="F47" s="38"/>
      <c r="G47" s="38"/>
      <c r="H47" s="38"/>
      <c r="I47" s="38"/>
      <c r="J47" s="8"/>
    </row>
    <row r="48" spans="1:21" ht="15.75">
      <c r="A48" s="38" t="s">
        <v>48</v>
      </c>
      <c r="B48" s="38"/>
      <c r="C48" s="38"/>
      <c r="D48" s="38"/>
      <c r="E48" s="38"/>
      <c r="F48" s="38"/>
      <c r="G48" s="38"/>
      <c r="H48" s="38"/>
      <c r="I48" s="38"/>
      <c r="J48" s="38"/>
      <c r="M48" s="46"/>
      <c r="N48" s="47"/>
      <c r="O48" s="47"/>
      <c r="P48" s="47"/>
      <c r="Q48" s="47"/>
      <c r="R48" s="47"/>
      <c r="S48" s="47"/>
      <c r="T48" s="48"/>
      <c r="U48" s="48"/>
    </row>
    <row r="49" spans="1:10" ht="24.75" customHeight="1">
      <c r="A49" s="49" t="s">
        <v>49</v>
      </c>
      <c r="B49" s="49"/>
      <c r="C49" s="49"/>
      <c r="D49" s="49"/>
      <c r="E49" s="49"/>
      <c r="F49" s="49"/>
      <c r="G49" s="49"/>
      <c r="H49" s="49"/>
      <c r="I49" s="49"/>
      <c r="J49" s="8"/>
    </row>
    <row r="50" spans="1:12" ht="15.75">
      <c r="A50" s="50" t="s">
        <v>50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2" spans="1:10" ht="15.75">
      <c r="A52" s="40" t="s">
        <v>51</v>
      </c>
      <c r="B52" s="40"/>
      <c r="C52" s="40"/>
      <c r="D52" s="40"/>
      <c r="E52" s="40"/>
      <c r="F52" s="40"/>
      <c r="G52" s="40"/>
      <c r="H52" s="40"/>
      <c r="I52" s="40"/>
      <c r="J52" s="8"/>
    </row>
  </sheetData>
  <sheetProtection selectLockedCells="1" selectUnlockedCells="1"/>
  <mergeCells count="15">
    <mergeCell ref="A1:K2"/>
    <mergeCell ref="A3:K3"/>
    <mergeCell ref="A4:A5"/>
    <mergeCell ref="B4:C4"/>
    <mergeCell ref="D4:E4"/>
    <mergeCell ref="F4:G4"/>
    <mergeCell ref="H4:I4"/>
    <mergeCell ref="J4:K4"/>
    <mergeCell ref="A41:E44"/>
    <mergeCell ref="A46:I46"/>
    <mergeCell ref="A47:I47"/>
    <mergeCell ref="A48:J48"/>
    <mergeCell ref="A49:I49"/>
    <mergeCell ref="A50:L50"/>
    <mergeCell ref="A52:I5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Ibama</dc:creator>
  <cp:keywords/>
  <dc:description/>
  <cp:lastModifiedBy/>
  <dcterms:created xsi:type="dcterms:W3CDTF">2013-09-04T13:13:59Z</dcterms:created>
  <dcterms:modified xsi:type="dcterms:W3CDTF">2017-05-26T13:59:31Z</dcterms:modified>
  <cp:category/>
  <cp:version/>
  <cp:contentType/>
  <cp:contentStatus/>
  <cp:revision>4</cp:revision>
</cp:coreProperties>
</file>